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mD8KuN1WNEXvi0Y5P+cH8aEhbYG13KKScNGBtVnlbNw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ID#AAABeGxyeNc
Workbooks    (2025-02-15 04:19:44)
Section 4 Education.xls
Worksheets:
Section 4.2</t>
      </text>
    </comment>
  </commentList>
  <extLst>
    <ext uri="GoogleSheetsCustomDataVersion2">
      <go:sheetsCustomData xmlns:go="http://customooxmlschemas.google.com/" r:id="rId1" roundtripDataSignature="AMtx7mivqf9rvJmakVt+JnYt3tj041Vreg=="/>
    </ext>
  </extLst>
</comments>
</file>

<file path=xl/sharedStrings.xml><?xml version="1.0" encoding="utf-8"?>
<sst xmlns="http://schemas.openxmlformats.org/spreadsheetml/2006/main" count="157" uniqueCount="22">
  <si>
    <t>Table 3.2: School Enrolment by Grade and Sex, (2017-2024)</t>
  </si>
  <si>
    <t>(Number)</t>
  </si>
  <si>
    <t xml:space="preserve">Class </t>
  </si>
  <si>
    <t xml:space="preserve">Total </t>
  </si>
  <si>
    <t>...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</si>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</sst>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theme="1"/>
      <name val="Calibri"/>
      <scheme val="minor"/>
    </font>
    <font>
      <b/>
      <sz val="11.0"/>
      <color rgb="FF000000"/>
      <name val="Calibri"/>
    </font>
    <font>
      <sz val="11.0"/>
      <color rgb="FF000000"/>
      <name val="Calibri"/>
    </font>
    <font>
      <sz val="11.0"/>
      <color theme="1"/>
      <name val="Calibri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2">
    <border/>
    <border>
      <left/>
      <right/>
      <top/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 shrinkToFit="0" vertical="center" wrapText="0"/>
    </xf>
    <xf borderId="1" fillId="2" fontId="1" numFmtId="0" xfId="0" applyAlignment="1" applyBorder="1" applyFont="1">
      <alignment horizontal="left" shrinkToFit="0" vertical="center" wrapText="0"/>
    </xf>
    <xf borderId="1" fillId="2" fontId="2" numFmtId="0" xfId="0" applyAlignment="1" applyBorder="1" applyFont="1">
      <alignment shrinkToFit="0" vertical="center" wrapText="0"/>
    </xf>
    <xf borderId="1" fillId="2" fontId="3" numFmtId="0" xfId="0" applyAlignment="1" applyBorder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center" shrinkToFit="0" vertical="center" wrapText="0"/>
    </xf>
    <xf borderId="1" fillId="2" fontId="2" numFmtId="0" xfId="0" applyAlignment="1" applyBorder="1" applyFont="1">
      <alignment horizontal="left" shrinkToFit="0" vertical="center" wrapText="0"/>
    </xf>
    <xf borderId="1" fillId="2" fontId="2" numFmtId="0" xfId="0" applyAlignment="1" applyBorder="1" applyFont="1">
      <alignment horizontal="right" shrinkToFit="0" vertical="center" wrapText="0"/>
    </xf>
    <xf borderId="2" fillId="2" fontId="4" numFmtId="0" xfId="0" applyAlignment="1" applyBorder="1" applyFont="1">
      <alignment shrinkToFit="0" vertical="center" wrapText="0"/>
    </xf>
    <xf borderId="3" fillId="2" fontId="1" numFmtId="0" xfId="0" applyAlignment="1" applyBorder="1" applyFont="1">
      <alignment horizontal="right" shrinkToFit="0" vertical="center" wrapText="0"/>
    </xf>
    <xf borderId="4" fillId="2" fontId="1" numFmtId="0" xfId="0" applyAlignment="1" applyBorder="1" applyFont="1">
      <alignment horizontal="right" shrinkToFit="0" vertical="center" wrapText="0"/>
    </xf>
    <xf borderId="4" fillId="2" fontId="4" numFmtId="0" xfId="0" applyAlignment="1" applyBorder="1" applyFont="1">
      <alignment shrinkToFit="0" vertical="center" wrapText="0"/>
    </xf>
    <xf borderId="4" fillId="0" fontId="4" numFmtId="0" xfId="0" applyAlignment="1" applyBorder="1" applyFont="1">
      <alignment shrinkToFit="0" vertical="center" wrapText="0"/>
    </xf>
    <xf borderId="4" fillId="0" fontId="4" numFmtId="0" xfId="0" applyAlignment="1" applyBorder="1" applyFont="1">
      <alignment readingOrder="0" shrinkToFit="0" vertical="center" wrapText="0"/>
    </xf>
    <xf borderId="4" fillId="0" fontId="4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2" fillId="2" fontId="4" numFmtId="0" xfId="0" applyAlignment="1" applyBorder="1" applyFont="1">
      <alignment horizontal="left" shrinkToFit="0" vertical="center" wrapText="0"/>
    </xf>
    <xf borderId="1" fillId="2" fontId="3" numFmtId="164" xfId="0" applyAlignment="1" applyBorder="1" applyFont="1" applyNumberFormat="1">
      <alignment horizontal="right" shrinkToFit="0" vertical="bottom" wrapText="0"/>
    </xf>
    <xf borderId="4" fillId="2" fontId="3" numFmtId="164" xfId="0" applyAlignment="1" applyBorder="1" applyFont="1" applyNumberFormat="1">
      <alignment horizontal="right" shrinkToFit="0" vertical="bottom" wrapText="0"/>
    </xf>
    <xf borderId="4" fillId="2" fontId="3" numFmtId="164" xfId="0" applyAlignment="1" applyBorder="1" applyFont="1" applyNumberFormat="1">
      <alignment shrinkToFit="0" vertical="center" wrapText="0"/>
    </xf>
    <xf borderId="4" fillId="2" fontId="4" numFmtId="0" xfId="0" applyAlignment="1" applyBorder="1" applyFont="1">
      <alignment readingOrder="0" shrinkToFit="0" vertical="center" wrapText="0"/>
    </xf>
    <xf borderId="4" fillId="2" fontId="4" numFmtId="0" xfId="0" applyAlignment="1" applyBorder="1" applyFont="1">
      <alignment horizontal="center" shrinkToFit="0" vertical="center" wrapText="0"/>
    </xf>
    <xf borderId="5" fillId="2" fontId="3" numFmtId="0" xfId="0" applyAlignment="1" applyBorder="1" applyFont="1">
      <alignment horizontal="left" shrinkToFit="0" vertical="center" wrapText="0"/>
    </xf>
    <xf borderId="4" fillId="2" fontId="3" numFmtId="0" xfId="0" applyAlignment="1" applyBorder="1" applyFont="1">
      <alignment shrinkToFit="0" vertical="center" wrapText="0"/>
    </xf>
    <xf borderId="4" fillId="0" fontId="3" numFmtId="0" xfId="0" applyAlignment="1" applyBorder="1" applyFont="1">
      <alignment shrinkToFit="0" vertical="center" wrapText="0"/>
    </xf>
    <xf borderId="4" fillId="2" fontId="4" numFmtId="0" xfId="0" applyAlignment="1" applyBorder="1" applyFont="1">
      <alignment horizontal="center" readingOrder="0" shrinkToFit="0" vertical="center" wrapText="0"/>
    </xf>
    <xf borderId="4" fillId="0" fontId="3" numFmtId="0" xfId="0" applyAlignment="1" applyBorder="1" applyFont="1">
      <alignment horizontal="center" readingOrder="0" shrinkToFit="0" vertical="center" wrapText="0"/>
    </xf>
    <xf borderId="6" fillId="2" fontId="3" numFmtId="0" xfId="0" applyAlignment="1" applyBorder="1" applyFont="1">
      <alignment horizontal="left" shrinkToFit="0" vertical="center" wrapText="0"/>
    </xf>
    <xf borderId="7" fillId="2" fontId="3" numFmtId="164" xfId="0" applyAlignment="1" applyBorder="1" applyFont="1" applyNumberFormat="1">
      <alignment horizontal="right" shrinkToFit="0" vertical="bottom" wrapText="0"/>
    </xf>
    <xf borderId="4" fillId="2" fontId="2" numFmtId="164" xfId="0" applyAlignment="1" applyBorder="1" applyFont="1" applyNumberFormat="1">
      <alignment horizontal="right" shrinkToFit="0" vertical="bottom" wrapText="0"/>
    </xf>
    <xf borderId="4" fillId="2" fontId="2" numFmtId="164" xfId="0" applyAlignment="1" applyBorder="1" applyFont="1" applyNumberFormat="1">
      <alignment shrinkToFit="0" vertical="bottom" wrapText="0"/>
    </xf>
    <xf borderId="5" fillId="2" fontId="4" numFmtId="0" xfId="0" applyAlignment="1" applyBorder="1" applyFont="1">
      <alignment horizontal="left" shrinkToFit="0" vertical="center" wrapText="0"/>
    </xf>
    <xf borderId="8" fillId="2" fontId="3" numFmtId="164" xfId="0" applyAlignment="1" applyBorder="1" applyFont="1" applyNumberFormat="1">
      <alignment horizontal="right" shrinkToFit="0" vertical="bottom" wrapText="0"/>
    </xf>
    <xf borderId="3" fillId="2" fontId="3" numFmtId="0" xfId="0" applyAlignment="1" applyBorder="1" applyFont="1">
      <alignment shrinkToFit="0" vertical="center" wrapText="0"/>
    </xf>
    <xf borderId="4" fillId="2" fontId="3" numFmtId="0" xfId="0" applyAlignment="1" applyBorder="1" applyFont="1">
      <alignment horizontal="center" readingOrder="0" shrinkToFit="0" vertical="center" wrapText="0"/>
    </xf>
    <xf borderId="1" fillId="2" fontId="2" numFmtId="164" xfId="0" applyAlignment="1" applyBorder="1" applyFont="1" applyNumberFormat="1">
      <alignment horizontal="right" shrinkToFit="0" vertical="center" wrapText="0"/>
    </xf>
    <xf borderId="4" fillId="2" fontId="2" numFmtId="164" xfId="0" applyAlignment="1" applyBorder="1" applyFont="1" applyNumberFormat="1">
      <alignment horizontal="right" shrinkToFit="0" vertical="center" wrapText="0"/>
    </xf>
    <xf borderId="3" fillId="2" fontId="4" numFmtId="0" xfId="0" applyAlignment="1" applyBorder="1" applyFont="1">
      <alignment shrinkToFit="0" vertical="center" wrapText="0"/>
    </xf>
    <xf borderId="4" fillId="2" fontId="4" numFmtId="0" xfId="0" applyAlignment="1" applyBorder="1" applyFont="1">
      <alignment horizontal="right" shrinkToFit="0" vertical="center" wrapText="0"/>
    </xf>
    <xf borderId="4" fillId="0" fontId="3" numFmtId="0" xfId="0" applyAlignment="1" applyBorder="1" applyFont="1">
      <alignment horizontal="right" shrinkToFit="0" vertical="bottom" wrapText="1"/>
    </xf>
    <xf borderId="4" fillId="0" fontId="3" numFmtId="0" xfId="0" applyAlignment="1" applyBorder="1" applyFont="1">
      <alignment horizontal="center" readingOrder="0" shrinkToFit="0" vertical="bottom" wrapText="1"/>
    </xf>
    <xf borderId="7" fillId="2" fontId="2" numFmtId="164" xfId="0" applyAlignment="1" applyBorder="1" applyFont="1" applyNumberFormat="1">
      <alignment horizontal="right" shrinkToFit="0" vertical="center" wrapText="0"/>
    </xf>
    <xf borderId="9" fillId="0" fontId="4" numFmtId="0" xfId="0" applyAlignment="1" applyBorder="1" applyFont="1">
      <alignment shrinkToFit="0" vertical="center" wrapText="0"/>
    </xf>
    <xf borderId="9" fillId="0" fontId="4" numFmtId="0" xfId="0" applyAlignment="1" applyBorder="1" applyFont="1">
      <alignment horizontal="center" shrinkToFit="0" vertical="center" wrapText="0"/>
    </xf>
    <xf borderId="4" fillId="2" fontId="3" numFmtId="0" xfId="0" applyAlignment="1" applyBorder="1" applyFont="1">
      <alignment horizontal="center" shrinkToFit="0" vertical="center" wrapText="0"/>
    </xf>
    <xf borderId="4" fillId="3" fontId="3" numFmtId="0" xfId="0" applyAlignment="1" applyBorder="1" applyFill="1" applyFont="1">
      <alignment shrinkToFit="0" vertical="bottom" wrapText="1"/>
    </xf>
    <xf borderId="4" fillId="3" fontId="3" numFmtId="0" xfId="0" applyAlignment="1" applyBorder="1" applyFont="1">
      <alignment horizontal="center" readingOrder="0" shrinkToFit="0" vertical="bottom" wrapText="1"/>
    </xf>
    <xf borderId="10" fillId="2" fontId="4" numFmtId="0" xfId="0" applyAlignment="1" applyBorder="1" applyFont="1">
      <alignment horizontal="right" shrinkToFit="0" vertical="center" wrapText="0"/>
    </xf>
    <xf borderId="10" fillId="2" fontId="4" numFmtId="0" xfId="0" applyAlignment="1" applyBorder="1" applyFont="1">
      <alignment horizontal="center" shrinkToFit="0" vertical="center" wrapText="0"/>
    </xf>
    <xf borderId="4" fillId="3" fontId="3" numFmtId="0" xfId="0" applyAlignment="1" applyBorder="1" applyFont="1">
      <alignment horizontal="right" shrinkToFit="0" vertical="bottom" wrapText="1"/>
    </xf>
    <xf borderId="4" fillId="3" fontId="3" numFmtId="0" xfId="0" applyAlignment="1" applyBorder="1" applyFont="1">
      <alignment horizontal="center" shrinkToFit="0" vertical="bottom" wrapText="1"/>
    </xf>
    <xf borderId="11" fillId="2" fontId="3" numFmtId="164" xfId="0" applyAlignment="1" applyBorder="1" applyFont="1" applyNumberFormat="1">
      <alignment horizontal="right" shrinkToFit="0" vertical="bottom" wrapText="0"/>
    </xf>
    <xf borderId="1" fillId="2" fontId="2" numFmtId="164" xfId="0" applyAlignment="1" applyBorder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23.71"/>
    <col customWidth="1" hidden="1" min="2" max="6" width="11.29"/>
    <col customWidth="1" hidden="1" min="7" max="7" width="10.14"/>
    <col customWidth="1" min="8" max="15" width="8.86"/>
    <col customWidth="1" min="16" max="26" width="8.0"/>
  </cols>
  <sheetData>
    <row r="1" ht="14.25" customHeight="1">
      <c r="A1" s="1" t="s">
        <v>0</v>
      </c>
      <c r="B1" s="2"/>
      <c r="C1" s="2"/>
      <c r="D1" s="2"/>
      <c r="E1" s="2"/>
      <c r="F1" s="3"/>
      <c r="G1" s="4"/>
      <c r="H1" s="4"/>
      <c r="I1" s="5"/>
      <c r="J1" s="5"/>
      <c r="K1" s="5"/>
      <c r="L1" s="5"/>
      <c r="M1" s="5"/>
      <c r="N1" s="5"/>
      <c r="O1" s="6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2"/>
      <c r="B2" s="2"/>
      <c r="C2" s="2"/>
      <c r="D2" s="2"/>
      <c r="E2" s="7"/>
      <c r="F2" s="4"/>
      <c r="G2" s="4"/>
      <c r="H2" s="5"/>
      <c r="I2" s="8"/>
      <c r="J2" s="8"/>
      <c r="K2" s="5"/>
      <c r="L2" s="8" t="s">
        <v>1</v>
      </c>
      <c r="M2" s="5"/>
      <c r="N2" s="5"/>
      <c r="O2" s="6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21.0" customHeight="1">
      <c r="A3" s="9" t="s">
        <v>2</v>
      </c>
      <c r="B3" s="10">
        <v>2011.0</v>
      </c>
      <c r="C3" s="11">
        <v>2012.0</v>
      </c>
      <c r="D3" s="11">
        <v>2013.0</v>
      </c>
      <c r="E3" s="11">
        <v>2014.0</v>
      </c>
      <c r="F3" s="11">
        <v>2015.0</v>
      </c>
      <c r="G3" s="12">
        <v>2016.0</v>
      </c>
      <c r="H3" s="12">
        <v>2017.0</v>
      </c>
      <c r="I3" s="12">
        <v>2018.0</v>
      </c>
      <c r="J3" s="12">
        <v>2019.0</v>
      </c>
      <c r="K3" s="12">
        <v>2020.0</v>
      </c>
      <c r="L3" s="13">
        <v>2021.0</v>
      </c>
      <c r="M3" s="14">
        <v>2022.0</v>
      </c>
      <c r="N3" s="14">
        <v>2023.0</v>
      </c>
      <c r="O3" s="15">
        <v>2024.0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ht="14.25" customHeight="1">
      <c r="A4" s="17" t="s">
        <v>3</v>
      </c>
      <c r="B4" s="18">
        <v>2580.0</v>
      </c>
      <c r="C4" s="19">
        <v>2473.0</v>
      </c>
      <c r="D4" s="19">
        <v>2196.0</v>
      </c>
      <c r="E4" s="19">
        <f>E5+E6+E7+E8+E9+E10+E11</f>
        <v>2229</v>
      </c>
      <c r="F4" s="19">
        <v>1650.0</v>
      </c>
      <c r="G4" s="20">
        <v>2267.0</v>
      </c>
      <c r="H4" s="12">
        <v>1072.0</v>
      </c>
      <c r="I4" s="12">
        <v>2269.0</v>
      </c>
      <c r="J4" s="12">
        <f t="shared" ref="J4:L4" si="1">J12+J20</f>
        <v>2277</v>
      </c>
      <c r="K4" s="12">
        <f t="shared" si="1"/>
        <v>2560</v>
      </c>
      <c r="L4" s="12">
        <f t="shared" si="1"/>
        <v>2494</v>
      </c>
      <c r="M4" s="21" t="s">
        <v>4</v>
      </c>
      <c r="N4" s="21" t="s">
        <v>4</v>
      </c>
      <c r="O4" s="22">
        <f>sum(O5:O11)</f>
        <v>2391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23" t="s">
        <v>5</v>
      </c>
      <c r="B5" s="18">
        <v>402.0</v>
      </c>
      <c r="C5" s="19">
        <v>281.0</v>
      </c>
      <c r="D5" s="19">
        <v>114.0</v>
      </c>
      <c r="E5" s="19">
        <f>175+198</f>
        <v>373</v>
      </c>
      <c r="F5" s="19">
        <v>254.0</v>
      </c>
      <c r="G5" s="20">
        <v>352.0</v>
      </c>
      <c r="H5" s="24">
        <v>180.0</v>
      </c>
      <c r="I5" s="24">
        <v>325.0</v>
      </c>
      <c r="J5" s="24">
        <f t="shared" ref="J5:K5" si="2">J13+J21</f>
        <v>332</v>
      </c>
      <c r="K5" s="24">
        <f t="shared" si="2"/>
        <v>476</v>
      </c>
      <c r="L5" s="25">
        <v>342.0</v>
      </c>
      <c r="M5" s="26" t="s">
        <v>4</v>
      </c>
      <c r="N5" s="26" t="s">
        <v>4</v>
      </c>
      <c r="O5" s="27">
        <v>320.0</v>
      </c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23" t="s">
        <v>6</v>
      </c>
      <c r="B6" s="18">
        <v>367.0</v>
      </c>
      <c r="C6" s="19">
        <v>400.0</v>
      </c>
      <c r="D6" s="19">
        <v>290.0</v>
      </c>
      <c r="E6" s="19">
        <f>48+80</f>
        <v>128</v>
      </c>
      <c r="F6" s="19">
        <v>269.0</v>
      </c>
      <c r="G6" s="20">
        <v>364.0</v>
      </c>
      <c r="H6" s="24">
        <v>201.0</v>
      </c>
      <c r="I6" s="24">
        <v>391.0</v>
      </c>
      <c r="J6" s="24">
        <f t="shared" ref="J6:K6" si="3">J14+J22</f>
        <v>327</v>
      </c>
      <c r="K6" s="24">
        <f t="shared" si="3"/>
        <v>339</v>
      </c>
      <c r="L6" s="25">
        <v>433.0</v>
      </c>
      <c r="M6" s="26" t="s">
        <v>4</v>
      </c>
      <c r="N6" s="26" t="s">
        <v>4</v>
      </c>
      <c r="O6" s="27">
        <v>287.0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3" t="s">
        <v>7</v>
      </c>
      <c r="B7" s="18">
        <v>377.0</v>
      </c>
      <c r="C7" s="19">
        <v>368.0</v>
      </c>
      <c r="D7" s="19">
        <v>383.0</v>
      </c>
      <c r="E7" s="19">
        <f>133+153</f>
        <v>286</v>
      </c>
      <c r="F7" s="19">
        <v>107.0</v>
      </c>
      <c r="G7" s="20">
        <v>351.0</v>
      </c>
      <c r="H7" s="24">
        <v>163.0</v>
      </c>
      <c r="I7" s="24">
        <v>360.0</v>
      </c>
      <c r="J7" s="24">
        <f t="shared" ref="J7:K7" si="4">J15+J23</f>
        <v>400</v>
      </c>
      <c r="K7" s="24">
        <f t="shared" si="4"/>
        <v>337</v>
      </c>
      <c r="L7" s="25">
        <v>372.0</v>
      </c>
      <c r="M7" s="26" t="s">
        <v>4</v>
      </c>
      <c r="N7" s="26" t="s">
        <v>4</v>
      </c>
      <c r="O7" s="27">
        <v>296.0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23" t="s">
        <v>8</v>
      </c>
      <c r="B8" s="18">
        <v>349.0</v>
      </c>
      <c r="C8" s="19">
        <v>377.0</v>
      </c>
      <c r="D8" s="19">
        <v>343.0</v>
      </c>
      <c r="E8" s="19">
        <f>198+164</f>
        <v>362</v>
      </c>
      <c r="F8" s="19">
        <v>212.0</v>
      </c>
      <c r="G8" s="20">
        <v>161.0</v>
      </c>
      <c r="H8" s="24">
        <v>196.0</v>
      </c>
      <c r="I8" s="24">
        <v>353.0</v>
      </c>
      <c r="J8" s="24">
        <f t="shared" ref="J8:K8" si="5">J16+J24</f>
        <v>346</v>
      </c>
      <c r="K8" s="24">
        <f t="shared" si="5"/>
        <v>372</v>
      </c>
      <c r="L8" s="25">
        <v>326.0</v>
      </c>
      <c r="M8" s="26" t="s">
        <v>4</v>
      </c>
      <c r="N8" s="26" t="s">
        <v>4</v>
      </c>
      <c r="O8" s="27">
        <v>335.0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23" t="s">
        <v>9</v>
      </c>
      <c r="B9" s="18">
        <v>387.0</v>
      </c>
      <c r="C9" s="19">
        <v>371.0</v>
      </c>
      <c r="D9" s="19">
        <v>396.0</v>
      </c>
      <c r="E9" s="19">
        <f>176+186</f>
        <v>362</v>
      </c>
      <c r="F9" s="19">
        <v>306.0</v>
      </c>
      <c r="G9" s="20">
        <v>302.0</v>
      </c>
      <c r="H9" s="24">
        <v>152.0</v>
      </c>
      <c r="I9" s="24">
        <v>366.0</v>
      </c>
      <c r="J9" s="24">
        <f t="shared" ref="J9:K9" si="6">J17+J25</f>
        <v>352</v>
      </c>
      <c r="K9" s="24">
        <f t="shared" si="6"/>
        <v>353</v>
      </c>
      <c r="L9" s="25">
        <v>367.0</v>
      </c>
      <c r="M9" s="26" t="s">
        <v>4</v>
      </c>
      <c r="N9" s="26" t="s">
        <v>4</v>
      </c>
      <c r="O9" s="27">
        <v>445.0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4.25" customHeight="1">
      <c r="A10" s="23" t="s">
        <v>10</v>
      </c>
      <c r="B10" s="18">
        <v>322.0</v>
      </c>
      <c r="C10" s="19">
        <v>359.0</v>
      </c>
      <c r="D10" s="19">
        <v>336.0</v>
      </c>
      <c r="E10" s="19">
        <f>206+189</f>
        <v>395</v>
      </c>
      <c r="F10" s="19">
        <v>253.0</v>
      </c>
      <c r="G10" s="20">
        <v>388.0</v>
      </c>
      <c r="H10" s="24">
        <v>65.0</v>
      </c>
      <c r="I10" s="24">
        <v>175.0</v>
      </c>
      <c r="J10" s="24">
        <f t="shared" ref="J10:K10" si="7">J18+J26</f>
        <v>352</v>
      </c>
      <c r="K10" s="24">
        <f t="shared" si="7"/>
        <v>337</v>
      </c>
      <c r="L10" s="25">
        <v>353.0</v>
      </c>
      <c r="M10" s="26" t="s">
        <v>4</v>
      </c>
      <c r="N10" s="26" t="s">
        <v>4</v>
      </c>
      <c r="O10" s="27">
        <v>339.0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4.25" customHeight="1">
      <c r="A11" s="28" t="s">
        <v>11</v>
      </c>
      <c r="B11" s="18">
        <v>376.0</v>
      </c>
      <c r="C11" s="19">
        <v>317.0</v>
      </c>
      <c r="D11" s="19">
        <v>334.0</v>
      </c>
      <c r="E11" s="19">
        <f>180+143</f>
        <v>323</v>
      </c>
      <c r="F11" s="19">
        <v>249.0</v>
      </c>
      <c r="G11" s="20">
        <v>349.0</v>
      </c>
      <c r="H11" s="24">
        <v>115.0</v>
      </c>
      <c r="I11" s="24">
        <v>299.0</v>
      </c>
      <c r="J11" s="24">
        <f t="shared" ref="J11:K11" si="8">J19+J27</f>
        <v>168</v>
      </c>
      <c r="K11" s="24">
        <f t="shared" si="8"/>
        <v>346</v>
      </c>
      <c r="L11" s="25">
        <v>315.0</v>
      </c>
      <c r="M11" s="26" t="s">
        <v>4</v>
      </c>
      <c r="N11" s="26" t="s">
        <v>4</v>
      </c>
      <c r="O11" s="27">
        <v>369.0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17" t="s">
        <v>12</v>
      </c>
      <c r="B12" s="29">
        <v>1227.0</v>
      </c>
      <c r="C12" s="19">
        <v>1193.0</v>
      </c>
      <c r="D12" s="19">
        <v>1069.0</v>
      </c>
      <c r="E12" s="19">
        <f>E13+E14+E15+E16+E17+E18+E19</f>
        <v>1113</v>
      </c>
      <c r="F12" s="19">
        <v>545.0</v>
      </c>
      <c r="G12" s="20">
        <v>1185.0</v>
      </c>
      <c r="H12" s="12">
        <v>554.0</v>
      </c>
      <c r="I12" s="12">
        <v>1166.0</v>
      </c>
      <c r="J12" s="12">
        <v>1175.0</v>
      </c>
      <c r="K12" s="12">
        <f>K19+K18+K17+K16+K15+K14+K13</f>
        <v>1314</v>
      </c>
      <c r="L12" s="13">
        <f>L13+L14+L15+L16+L17+L18+L19</f>
        <v>1291</v>
      </c>
      <c r="M12" s="26" t="s">
        <v>4</v>
      </c>
      <c r="N12" s="26" t="s">
        <v>4</v>
      </c>
      <c r="O12" s="15">
        <v>1229.0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23" t="s">
        <v>5</v>
      </c>
      <c r="B13" s="18">
        <v>189.0</v>
      </c>
      <c r="C13" s="30">
        <v>145.0</v>
      </c>
      <c r="D13" s="30">
        <v>69.0</v>
      </c>
      <c r="E13" s="19">
        <v>198.0</v>
      </c>
      <c r="F13" s="31">
        <v>195.0</v>
      </c>
      <c r="G13" s="20">
        <v>191.0</v>
      </c>
      <c r="H13" s="24">
        <v>97.0</v>
      </c>
      <c r="I13" s="24">
        <v>170.0</v>
      </c>
      <c r="J13" s="24">
        <v>169.0</v>
      </c>
      <c r="K13" s="24">
        <v>248.0</v>
      </c>
      <c r="L13" s="25">
        <v>169.0</v>
      </c>
      <c r="M13" s="26" t="s">
        <v>4</v>
      </c>
      <c r="N13" s="26" t="s">
        <v>4</v>
      </c>
      <c r="O13" s="27">
        <v>174.0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3" t="s">
        <v>6</v>
      </c>
      <c r="B14" s="18">
        <v>191.0</v>
      </c>
      <c r="C14" s="30">
        <v>188.0</v>
      </c>
      <c r="D14" s="30">
        <v>158.0</v>
      </c>
      <c r="E14" s="19">
        <v>80.0</v>
      </c>
      <c r="F14" s="31">
        <v>188.0</v>
      </c>
      <c r="G14" s="20">
        <v>195.0</v>
      </c>
      <c r="H14" s="24">
        <v>102.0</v>
      </c>
      <c r="I14" s="24">
        <v>209.0</v>
      </c>
      <c r="J14" s="24">
        <v>172.0</v>
      </c>
      <c r="K14" s="24">
        <v>168.0</v>
      </c>
      <c r="L14" s="25">
        <v>224.0</v>
      </c>
      <c r="M14" s="26" t="s">
        <v>4</v>
      </c>
      <c r="N14" s="26" t="s">
        <v>4</v>
      </c>
      <c r="O14" s="27">
        <v>150.0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3" t="s">
        <v>7</v>
      </c>
      <c r="B15" s="18">
        <v>179.0</v>
      </c>
      <c r="C15" s="30">
        <v>198.0</v>
      </c>
      <c r="D15" s="30">
        <v>171.0</v>
      </c>
      <c r="E15" s="19">
        <v>153.0</v>
      </c>
      <c r="F15" s="31">
        <v>99.0</v>
      </c>
      <c r="G15" s="20">
        <v>183.0</v>
      </c>
      <c r="H15" s="24">
        <v>80.0</v>
      </c>
      <c r="I15" s="24">
        <v>172.0</v>
      </c>
      <c r="J15" s="24">
        <v>207.0</v>
      </c>
      <c r="K15" s="24">
        <v>180.0</v>
      </c>
      <c r="L15" s="25">
        <v>194.0</v>
      </c>
      <c r="M15" s="26" t="s">
        <v>4</v>
      </c>
      <c r="N15" s="26" t="s">
        <v>4</v>
      </c>
      <c r="O15" s="27">
        <v>150.0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23" t="s">
        <v>8</v>
      </c>
      <c r="B16" s="18">
        <v>155.0</v>
      </c>
      <c r="C16" s="30">
        <v>182.0</v>
      </c>
      <c r="D16" s="30">
        <v>180.0</v>
      </c>
      <c r="E16" s="19">
        <v>164.0</v>
      </c>
      <c r="F16" s="31">
        <v>150.0</v>
      </c>
      <c r="G16" s="20">
        <v>96.0</v>
      </c>
      <c r="H16" s="24">
        <v>109.0</v>
      </c>
      <c r="I16" s="24">
        <v>189.0</v>
      </c>
      <c r="J16" s="24">
        <v>177.0</v>
      </c>
      <c r="K16" s="24">
        <v>197.0</v>
      </c>
      <c r="L16" s="25">
        <v>178.0</v>
      </c>
      <c r="M16" s="26" t="s">
        <v>4</v>
      </c>
      <c r="N16" s="26" t="s">
        <v>4</v>
      </c>
      <c r="O16" s="27">
        <v>173.0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23" t="s">
        <v>9</v>
      </c>
      <c r="B17" s="18">
        <v>180.0</v>
      </c>
      <c r="C17" s="30">
        <v>170.0</v>
      </c>
      <c r="D17" s="30">
        <v>199.0</v>
      </c>
      <c r="E17" s="19">
        <v>186.0</v>
      </c>
      <c r="F17" s="31">
        <v>193.0</v>
      </c>
      <c r="G17" s="20">
        <v>152.0</v>
      </c>
      <c r="H17" s="24">
        <v>77.0</v>
      </c>
      <c r="I17" s="24">
        <v>184.0</v>
      </c>
      <c r="J17" s="24">
        <v>186.0</v>
      </c>
      <c r="K17" s="24">
        <v>184.0</v>
      </c>
      <c r="L17" s="25">
        <v>185.0</v>
      </c>
      <c r="M17" s="26" t="s">
        <v>4</v>
      </c>
      <c r="N17" s="26" t="s">
        <v>4</v>
      </c>
      <c r="O17" s="27">
        <v>227.0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23" t="s">
        <v>10</v>
      </c>
      <c r="B18" s="18">
        <v>147.0</v>
      </c>
      <c r="C18" s="30">
        <v>168.0</v>
      </c>
      <c r="D18" s="30">
        <v>149.0</v>
      </c>
      <c r="E18" s="19">
        <v>189.0</v>
      </c>
      <c r="F18" s="31">
        <v>183.0</v>
      </c>
      <c r="G18" s="20">
        <v>188.0</v>
      </c>
      <c r="H18" s="24">
        <v>32.0</v>
      </c>
      <c r="I18" s="24">
        <v>96.0</v>
      </c>
      <c r="J18" s="24">
        <v>172.0</v>
      </c>
      <c r="K18" s="24">
        <v>170.0</v>
      </c>
      <c r="L18" s="25">
        <v>176.0</v>
      </c>
      <c r="M18" s="26" t="s">
        <v>4</v>
      </c>
      <c r="N18" s="26" t="s">
        <v>4</v>
      </c>
      <c r="O18" s="27">
        <v>170.0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28" t="s">
        <v>11</v>
      </c>
      <c r="B19" s="18">
        <v>186.0</v>
      </c>
      <c r="C19" s="30">
        <v>142.0</v>
      </c>
      <c r="D19" s="30">
        <v>143.0</v>
      </c>
      <c r="E19" s="19">
        <v>143.0</v>
      </c>
      <c r="F19" s="31">
        <v>155.0</v>
      </c>
      <c r="G19" s="20">
        <v>180.0</v>
      </c>
      <c r="H19" s="24">
        <v>57.0</v>
      </c>
      <c r="I19" s="24">
        <v>146.0</v>
      </c>
      <c r="J19" s="24">
        <v>92.0</v>
      </c>
      <c r="K19" s="24">
        <v>167.0</v>
      </c>
      <c r="L19" s="25">
        <v>165.0</v>
      </c>
      <c r="M19" s="26" t="s">
        <v>4</v>
      </c>
      <c r="N19" s="26" t="s">
        <v>4</v>
      </c>
      <c r="O19" s="27">
        <v>185.0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32" t="s">
        <v>13</v>
      </c>
      <c r="B20" s="29">
        <v>1353.0</v>
      </c>
      <c r="C20" s="19">
        <v>1280.0</v>
      </c>
      <c r="D20" s="30">
        <v>1127.0</v>
      </c>
      <c r="E20" s="19">
        <f>E21+E22+E23+E24+E25+E26+E27</f>
        <v>1016</v>
      </c>
      <c r="F20" s="30">
        <v>1105.0</v>
      </c>
      <c r="G20" s="20">
        <v>1082.0</v>
      </c>
      <c r="H20" s="12">
        <v>518.0</v>
      </c>
      <c r="I20" s="12">
        <v>1103.0</v>
      </c>
      <c r="J20" s="12">
        <v>1102.0</v>
      </c>
      <c r="K20" s="12">
        <f t="shared" ref="K20:L20" si="9">K21+K22+K23+K24+K25+K26+K27</f>
        <v>1246</v>
      </c>
      <c r="L20" s="13">
        <f t="shared" si="9"/>
        <v>1203</v>
      </c>
      <c r="M20" s="26" t="s">
        <v>4</v>
      </c>
      <c r="N20" s="26" t="s">
        <v>4</v>
      </c>
      <c r="O20" s="15">
        <v>1162.0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3" t="s">
        <v>5</v>
      </c>
      <c r="B21" s="18">
        <v>213.0</v>
      </c>
      <c r="C21" s="30">
        <v>136.0</v>
      </c>
      <c r="D21" s="30">
        <v>45.0</v>
      </c>
      <c r="E21" s="19">
        <v>75.0</v>
      </c>
      <c r="F21" s="31">
        <v>160.0</v>
      </c>
      <c r="G21" s="20">
        <v>161.0</v>
      </c>
      <c r="H21" s="24">
        <v>83.0</v>
      </c>
      <c r="I21" s="24">
        <v>155.0</v>
      </c>
      <c r="J21" s="24">
        <v>163.0</v>
      </c>
      <c r="K21" s="24">
        <v>228.0</v>
      </c>
      <c r="L21" s="25">
        <v>170.0</v>
      </c>
      <c r="M21" s="26" t="s">
        <v>4</v>
      </c>
      <c r="N21" s="26" t="s">
        <v>4</v>
      </c>
      <c r="O21" s="27">
        <v>146.0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23" t="s">
        <v>6</v>
      </c>
      <c r="B22" s="18">
        <v>176.0</v>
      </c>
      <c r="C22" s="30">
        <v>212.0</v>
      </c>
      <c r="D22" s="30">
        <v>132.0</v>
      </c>
      <c r="E22" s="19">
        <v>48.0</v>
      </c>
      <c r="F22" s="31">
        <v>174.0</v>
      </c>
      <c r="G22" s="20">
        <v>169.0</v>
      </c>
      <c r="H22" s="24">
        <v>99.0</v>
      </c>
      <c r="I22" s="24">
        <v>182.0</v>
      </c>
      <c r="J22" s="24">
        <v>155.0</v>
      </c>
      <c r="K22" s="24">
        <v>171.0</v>
      </c>
      <c r="L22" s="25">
        <v>209.0</v>
      </c>
      <c r="M22" s="26" t="s">
        <v>4</v>
      </c>
      <c r="N22" s="26" t="s">
        <v>4</v>
      </c>
      <c r="O22" s="27">
        <v>137.0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23" t="s">
        <v>7</v>
      </c>
      <c r="B23" s="18">
        <v>198.0</v>
      </c>
      <c r="C23" s="30">
        <v>170.0</v>
      </c>
      <c r="D23" s="30">
        <v>212.0</v>
      </c>
      <c r="E23" s="19">
        <v>133.0</v>
      </c>
      <c r="F23" s="31">
        <v>64.0</v>
      </c>
      <c r="G23" s="20">
        <v>168.0</v>
      </c>
      <c r="H23" s="24">
        <v>83.0</v>
      </c>
      <c r="I23" s="24">
        <v>188.0</v>
      </c>
      <c r="J23" s="24">
        <v>193.0</v>
      </c>
      <c r="K23" s="24">
        <v>157.0</v>
      </c>
      <c r="L23" s="25">
        <v>170.0</v>
      </c>
      <c r="M23" s="26" t="s">
        <v>4</v>
      </c>
      <c r="N23" s="26" t="s">
        <v>4</v>
      </c>
      <c r="O23" s="27">
        <v>146.0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23" t="s">
        <v>8</v>
      </c>
      <c r="B24" s="18">
        <v>194.0</v>
      </c>
      <c r="C24" s="30">
        <v>195.0</v>
      </c>
      <c r="D24" s="30">
        <v>163.0</v>
      </c>
      <c r="E24" s="19">
        <v>198.0</v>
      </c>
      <c r="F24" s="31">
        <v>141.0</v>
      </c>
      <c r="G24" s="20">
        <v>65.0</v>
      </c>
      <c r="H24" s="24">
        <v>87.0</v>
      </c>
      <c r="I24" s="24">
        <v>164.0</v>
      </c>
      <c r="J24" s="24">
        <v>169.0</v>
      </c>
      <c r="K24" s="24">
        <v>175.0</v>
      </c>
      <c r="L24" s="25">
        <v>149.0</v>
      </c>
      <c r="M24" s="26" t="s">
        <v>4</v>
      </c>
      <c r="N24" s="26" t="s">
        <v>4</v>
      </c>
      <c r="O24" s="27">
        <v>162.0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23" t="s">
        <v>9</v>
      </c>
      <c r="B25" s="18">
        <v>207.0</v>
      </c>
      <c r="C25" s="30">
        <v>201.0</v>
      </c>
      <c r="D25" s="30">
        <v>197.0</v>
      </c>
      <c r="E25" s="19">
        <v>176.0</v>
      </c>
      <c r="F25" s="31">
        <v>210.0</v>
      </c>
      <c r="G25" s="20">
        <v>150.0</v>
      </c>
      <c r="H25" s="24">
        <v>75.0</v>
      </c>
      <c r="I25" s="24">
        <v>182.0</v>
      </c>
      <c r="J25" s="24">
        <v>166.0</v>
      </c>
      <c r="K25" s="24">
        <v>169.0</v>
      </c>
      <c r="L25" s="25">
        <v>176.0</v>
      </c>
      <c r="M25" s="26" t="s">
        <v>4</v>
      </c>
      <c r="N25" s="26" t="s">
        <v>4</v>
      </c>
      <c r="O25" s="27">
        <v>218.0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23" t="s">
        <v>10</v>
      </c>
      <c r="B26" s="18">
        <v>175.0</v>
      </c>
      <c r="C26" s="30">
        <v>191.0</v>
      </c>
      <c r="D26" s="30">
        <v>187.0</v>
      </c>
      <c r="E26" s="19">
        <v>206.0</v>
      </c>
      <c r="F26" s="31">
        <v>168.0</v>
      </c>
      <c r="G26" s="20">
        <v>200.0</v>
      </c>
      <c r="H26" s="24">
        <v>33.0</v>
      </c>
      <c r="I26" s="24">
        <v>79.0</v>
      </c>
      <c r="J26" s="24">
        <v>180.0</v>
      </c>
      <c r="K26" s="24">
        <v>167.0</v>
      </c>
      <c r="L26" s="25">
        <v>174.0</v>
      </c>
      <c r="M26" s="26" t="s">
        <v>4</v>
      </c>
      <c r="N26" s="26" t="s">
        <v>4</v>
      </c>
      <c r="O26" s="27">
        <v>169.0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28" t="s">
        <v>11</v>
      </c>
      <c r="B27" s="33">
        <v>190.0</v>
      </c>
      <c r="C27" s="30">
        <v>175.0</v>
      </c>
      <c r="D27" s="30">
        <v>191.0</v>
      </c>
      <c r="E27" s="19">
        <v>180.0</v>
      </c>
      <c r="F27" s="31">
        <v>188.0</v>
      </c>
      <c r="G27" s="20">
        <v>169.0</v>
      </c>
      <c r="H27" s="24">
        <v>58.0</v>
      </c>
      <c r="I27" s="24">
        <v>153.0</v>
      </c>
      <c r="J27" s="24">
        <v>76.0</v>
      </c>
      <c r="K27" s="24">
        <v>179.0</v>
      </c>
      <c r="L27" s="25">
        <v>155.0</v>
      </c>
      <c r="M27" s="26" t="s">
        <v>4</v>
      </c>
      <c r="N27" s="26" t="s">
        <v>4</v>
      </c>
      <c r="O27" s="27">
        <v>184.0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17" t="s">
        <v>14</v>
      </c>
      <c r="B28" s="18">
        <v>1783.0</v>
      </c>
      <c r="C28" s="19">
        <v>1812.0</v>
      </c>
      <c r="D28" s="19">
        <v>1785.0</v>
      </c>
      <c r="E28" s="19">
        <f>E29+E30</f>
        <v>682</v>
      </c>
      <c r="F28" s="19">
        <v>1392.0</v>
      </c>
      <c r="G28" s="20">
        <v>658.0</v>
      </c>
      <c r="H28" s="12">
        <v>435.0</v>
      </c>
      <c r="I28" s="12">
        <v>708.0</v>
      </c>
      <c r="J28" s="12">
        <f t="shared" ref="J28:K28" si="10">J29+J30</f>
        <v>652</v>
      </c>
      <c r="K28" s="12">
        <f t="shared" si="10"/>
        <v>575</v>
      </c>
      <c r="L28" s="12">
        <v>842.0</v>
      </c>
      <c r="M28" s="26" t="s">
        <v>4</v>
      </c>
      <c r="N28" s="26" t="s">
        <v>4</v>
      </c>
      <c r="O28" s="22">
        <f>O29+O30</f>
        <v>619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23" t="s">
        <v>15</v>
      </c>
      <c r="B29" s="18">
        <v>399.0</v>
      </c>
      <c r="C29" s="19">
        <v>388.0</v>
      </c>
      <c r="D29" s="19">
        <v>366.0</v>
      </c>
      <c r="E29" s="19">
        <f t="shared" ref="E29:E30" si="12">E32+E35</f>
        <v>350</v>
      </c>
      <c r="F29" s="19">
        <v>324.0</v>
      </c>
      <c r="G29" s="20">
        <v>347.0</v>
      </c>
      <c r="H29" s="24">
        <v>219.0</v>
      </c>
      <c r="I29" s="24">
        <v>374.0</v>
      </c>
      <c r="J29" s="24">
        <f t="shared" ref="J29:L29" si="11">J32+J35</f>
        <v>300</v>
      </c>
      <c r="K29" s="34">
        <f t="shared" si="11"/>
        <v>284</v>
      </c>
      <c r="L29" s="24">
        <f t="shared" si="11"/>
        <v>673</v>
      </c>
      <c r="M29" s="26" t="s">
        <v>4</v>
      </c>
      <c r="N29" s="26" t="s">
        <v>4</v>
      </c>
      <c r="O29" s="35">
        <f t="shared" ref="O29:O30" si="14">O32+O35</f>
        <v>277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23" t="s">
        <v>16</v>
      </c>
      <c r="B30" s="18">
        <v>320.0</v>
      </c>
      <c r="C30" s="19">
        <v>346.0</v>
      </c>
      <c r="D30" s="19">
        <v>343.0</v>
      </c>
      <c r="E30" s="19">
        <f t="shared" si="12"/>
        <v>332</v>
      </c>
      <c r="F30" s="19">
        <v>323.0</v>
      </c>
      <c r="G30" s="20">
        <v>311.0</v>
      </c>
      <c r="H30" s="24">
        <v>216.0</v>
      </c>
      <c r="I30" s="24">
        <v>334.0</v>
      </c>
      <c r="J30" s="24">
        <f t="shared" ref="J30:L30" si="13">J33+J36</f>
        <v>352</v>
      </c>
      <c r="K30" s="34">
        <f t="shared" si="13"/>
        <v>291</v>
      </c>
      <c r="L30" s="25">
        <f t="shared" si="13"/>
        <v>398</v>
      </c>
      <c r="M30" s="26" t="s">
        <v>4</v>
      </c>
      <c r="N30" s="26" t="s">
        <v>4</v>
      </c>
      <c r="O30" s="27">
        <f t="shared" si="14"/>
        <v>342</v>
      </c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32" t="s">
        <v>12</v>
      </c>
      <c r="B31" s="36">
        <f t="shared" ref="B31:F31" si="15">B32+B33</f>
        <v>336</v>
      </c>
      <c r="C31" s="37">
        <f t="shared" si="15"/>
        <v>349</v>
      </c>
      <c r="D31" s="37">
        <f t="shared" si="15"/>
        <v>341</v>
      </c>
      <c r="E31" s="37">
        <f t="shared" si="15"/>
        <v>290</v>
      </c>
      <c r="F31" s="37">
        <f t="shared" si="15"/>
        <v>291</v>
      </c>
      <c r="G31" s="20">
        <v>293.0</v>
      </c>
      <c r="H31" s="12">
        <v>211.0</v>
      </c>
      <c r="I31" s="12">
        <v>337.0</v>
      </c>
      <c r="J31" s="12">
        <v>319.0</v>
      </c>
      <c r="K31" s="38">
        <f>K33+K36</f>
        <v>291</v>
      </c>
      <c r="L31" s="39">
        <f>L32+L35</f>
        <v>673</v>
      </c>
      <c r="M31" s="26" t="s">
        <v>4</v>
      </c>
      <c r="N31" s="26" t="s">
        <v>4</v>
      </c>
      <c r="O31" s="26">
        <v>227.0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23" t="s">
        <v>15</v>
      </c>
      <c r="B32" s="18">
        <v>179.0</v>
      </c>
      <c r="C32" s="30">
        <v>193.0</v>
      </c>
      <c r="D32" s="30">
        <v>163.0</v>
      </c>
      <c r="E32" s="19">
        <v>151.0</v>
      </c>
      <c r="F32" s="30">
        <v>151.0</v>
      </c>
      <c r="G32" s="20">
        <v>157.0</v>
      </c>
      <c r="H32" s="24">
        <v>116.0</v>
      </c>
      <c r="I32" s="24">
        <v>184.0</v>
      </c>
      <c r="J32" s="24">
        <v>148.0</v>
      </c>
      <c r="K32" s="34">
        <v>105.0</v>
      </c>
      <c r="L32" s="40">
        <v>329.0</v>
      </c>
      <c r="M32" s="26" t="s">
        <v>4</v>
      </c>
      <c r="N32" s="26" t="s">
        <v>4</v>
      </c>
      <c r="O32" s="41">
        <v>150.0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23" t="s">
        <v>16</v>
      </c>
      <c r="B33" s="18">
        <v>157.0</v>
      </c>
      <c r="C33" s="30">
        <v>156.0</v>
      </c>
      <c r="D33" s="30">
        <v>178.0</v>
      </c>
      <c r="E33" s="19">
        <v>139.0</v>
      </c>
      <c r="F33" s="30">
        <v>140.0</v>
      </c>
      <c r="G33" s="20">
        <v>136.0</v>
      </c>
      <c r="H33" s="24">
        <v>95.0</v>
      </c>
      <c r="I33" s="24">
        <v>153.0</v>
      </c>
      <c r="J33" s="24">
        <v>171.0</v>
      </c>
      <c r="K33" s="34">
        <v>132.0</v>
      </c>
      <c r="L33" s="40">
        <v>200.0</v>
      </c>
      <c r="M33" s="26" t="s">
        <v>4</v>
      </c>
      <c r="N33" s="26" t="s">
        <v>4</v>
      </c>
      <c r="O33" s="41">
        <v>172.0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32" t="s">
        <v>13</v>
      </c>
      <c r="B34" s="36">
        <f t="shared" ref="B34:F34" si="16">B35+B36</f>
        <v>383</v>
      </c>
      <c r="C34" s="37">
        <f t="shared" si="16"/>
        <v>385</v>
      </c>
      <c r="D34" s="37">
        <f t="shared" si="16"/>
        <v>368</v>
      </c>
      <c r="E34" s="37">
        <f t="shared" si="16"/>
        <v>392</v>
      </c>
      <c r="F34" s="37">
        <f t="shared" si="16"/>
        <v>356</v>
      </c>
      <c r="G34" s="20">
        <v>365.0</v>
      </c>
      <c r="H34" s="12">
        <v>224.0</v>
      </c>
      <c r="I34" s="12">
        <v>371.0</v>
      </c>
      <c r="J34" s="12">
        <v>333.0</v>
      </c>
      <c r="K34" s="38">
        <f t="shared" ref="K34:L34" si="17">K35+K36</f>
        <v>338</v>
      </c>
      <c r="L34" s="39">
        <f t="shared" si="17"/>
        <v>542</v>
      </c>
      <c r="M34" s="26" t="s">
        <v>4</v>
      </c>
      <c r="N34" s="26" t="s">
        <v>4</v>
      </c>
      <c r="O34" s="26">
        <v>342.0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23" t="s">
        <v>15</v>
      </c>
      <c r="B35" s="18">
        <v>220.0</v>
      </c>
      <c r="C35" s="30">
        <v>195.0</v>
      </c>
      <c r="D35" s="30">
        <v>203.0</v>
      </c>
      <c r="E35" s="19">
        <v>199.0</v>
      </c>
      <c r="F35" s="30">
        <v>173.0</v>
      </c>
      <c r="G35" s="20">
        <v>190.0</v>
      </c>
      <c r="H35" s="24">
        <v>103.0</v>
      </c>
      <c r="I35" s="24">
        <v>190.0</v>
      </c>
      <c r="J35" s="24">
        <v>152.0</v>
      </c>
      <c r="K35" s="34">
        <v>179.0</v>
      </c>
      <c r="L35" s="40">
        <v>344.0</v>
      </c>
      <c r="M35" s="26" t="s">
        <v>4</v>
      </c>
      <c r="N35" s="26" t="s">
        <v>4</v>
      </c>
      <c r="O35" s="41">
        <v>127.0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23" t="s">
        <v>16</v>
      </c>
      <c r="B36" s="18">
        <v>163.0</v>
      </c>
      <c r="C36" s="30">
        <v>190.0</v>
      </c>
      <c r="D36" s="30">
        <v>165.0</v>
      </c>
      <c r="E36" s="19">
        <v>193.0</v>
      </c>
      <c r="F36" s="30">
        <v>183.0</v>
      </c>
      <c r="G36" s="20">
        <v>175.0</v>
      </c>
      <c r="H36" s="24">
        <v>121.0</v>
      </c>
      <c r="I36" s="24">
        <v>181.0</v>
      </c>
      <c r="J36" s="24">
        <v>181.0</v>
      </c>
      <c r="K36" s="34">
        <v>159.0</v>
      </c>
      <c r="L36" s="40">
        <v>198.0</v>
      </c>
      <c r="M36" s="26" t="s">
        <v>4</v>
      </c>
      <c r="N36" s="26" t="s">
        <v>4</v>
      </c>
      <c r="O36" s="41">
        <v>170.0</v>
      </c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17" t="s">
        <v>14</v>
      </c>
      <c r="B37" s="42">
        <f t="shared" ref="B37:F37" si="18">B38+B39</f>
        <v>613</v>
      </c>
      <c r="C37" s="37">
        <f t="shared" si="18"/>
        <v>638</v>
      </c>
      <c r="D37" s="37">
        <f t="shared" si="18"/>
        <v>633</v>
      </c>
      <c r="E37" s="37">
        <f t="shared" si="18"/>
        <v>684</v>
      </c>
      <c r="F37" s="37">
        <f t="shared" si="18"/>
        <v>292</v>
      </c>
      <c r="G37" s="20">
        <v>585.0</v>
      </c>
      <c r="H37" s="12">
        <v>602.0</v>
      </c>
      <c r="I37" s="12">
        <v>602.0</v>
      </c>
      <c r="J37" s="43">
        <f t="shared" ref="J37:L37" si="19">J38+J39</f>
        <v>620</v>
      </c>
      <c r="K37" s="12">
        <f t="shared" si="19"/>
        <v>654</v>
      </c>
      <c r="L37" s="43">
        <f t="shared" si="19"/>
        <v>1010</v>
      </c>
      <c r="M37" s="26" t="s">
        <v>4</v>
      </c>
      <c r="N37" s="26" t="s">
        <v>4</v>
      </c>
      <c r="O37" s="44">
        <f>O38+O39</f>
        <v>564</v>
      </c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23" t="s">
        <v>17</v>
      </c>
      <c r="B38" s="18">
        <v>335.0</v>
      </c>
      <c r="C38" s="19">
        <v>331.0</v>
      </c>
      <c r="D38" s="19">
        <v>364.0</v>
      </c>
      <c r="E38" s="19">
        <f t="shared" ref="E38:E39" si="21">E41+E44</f>
        <v>349</v>
      </c>
      <c r="F38" s="19">
        <v>147.0</v>
      </c>
      <c r="G38" s="20">
        <v>318.0</v>
      </c>
      <c r="H38" s="24">
        <v>308.0</v>
      </c>
      <c r="I38" s="24">
        <v>308.0</v>
      </c>
      <c r="J38" s="24">
        <f t="shared" ref="J38:L38" si="20">J41+J44</f>
        <v>322</v>
      </c>
      <c r="K38" s="24">
        <f t="shared" si="20"/>
        <v>341</v>
      </c>
      <c r="L38" s="24">
        <f t="shared" si="20"/>
        <v>485</v>
      </c>
      <c r="M38" s="26" t="s">
        <v>4</v>
      </c>
      <c r="N38" s="26" t="s">
        <v>4</v>
      </c>
      <c r="O38" s="45">
        <f t="shared" ref="O38:O39" si="23">O41+O44</f>
        <v>346</v>
      </c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23" t="s">
        <v>18</v>
      </c>
      <c r="B39" s="18">
        <v>278.0</v>
      </c>
      <c r="C39" s="19">
        <v>307.0</v>
      </c>
      <c r="D39" s="19">
        <v>269.0</v>
      </c>
      <c r="E39" s="19">
        <f t="shared" si="21"/>
        <v>335</v>
      </c>
      <c r="F39" s="19">
        <v>145.0</v>
      </c>
      <c r="G39" s="20">
        <v>267.0</v>
      </c>
      <c r="H39" s="24">
        <v>294.0</v>
      </c>
      <c r="I39" s="24">
        <v>294.0</v>
      </c>
      <c r="J39" s="24">
        <f t="shared" ref="J39:L39" si="22">J42+J45</f>
        <v>298</v>
      </c>
      <c r="K39" s="24">
        <f t="shared" si="22"/>
        <v>313</v>
      </c>
      <c r="L39" s="24">
        <f t="shared" si="22"/>
        <v>525</v>
      </c>
      <c r="M39" s="26" t="s">
        <v>4</v>
      </c>
      <c r="N39" s="26" t="s">
        <v>4</v>
      </c>
      <c r="O39" s="45">
        <f t="shared" si="23"/>
        <v>218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32" t="s">
        <v>12</v>
      </c>
      <c r="B40" s="36">
        <f t="shared" ref="B40:F40" si="24">B41+B42</f>
        <v>301</v>
      </c>
      <c r="C40" s="37">
        <f t="shared" si="24"/>
        <v>302</v>
      </c>
      <c r="D40" s="37">
        <f t="shared" si="24"/>
        <v>295</v>
      </c>
      <c r="E40" s="37">
        <f t="shared" si="24"/>
        <v>334</v>
      </c>
      <c r="F40" s="37">
        <f t="shared" si="24"/>
        <v>129</v>
      </c>
      <c r="G40" s="20">
        <v>265.0</v>
      </c>
      <c r="H40" s="12">
        <v>269.0</v>
      </c>
      <c r="I40" s="12">
        <v>269.0</v>
      </c>
      <c r="J40" s="12">
        <v>287.0</v>
      </c>
      <c r="K40" s="38">
        <f t="shared" ref="K40:L40" si="25">K41+K42</f>
        <v>299</v>
      </c>
      <c r="L40" s="12">
        <f t="shared" si="25"/>
        <v>459</v>
      </c>
      <c r="M40" s="26" t="s">
        <v>4</v>
      </c>
      <c r="N40" s="26" t="s">
        <v>4</v>
      </c>
      <c r="O40" s="26">
        <v>346.0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23" t="s">
        <v>17</v>
      </c>
      <c r="B41" s="18">
        <v>156.0</v>
      </c>
      <c r="C41" s="30">
        <v>159.0</v>
      </c>
      <c r="D41" s="30">
        <v>169.0</v>
      </c>
      <c r="E41" s="19">
        <v>171.0</v>
      </c>
      <c r="F41" s="30">
        <v>55.0</v>
      </c>
      <c r="G41" s="20">
        <v>139.0</v>
      </c>
      <c r="H41" s="24">
        <v>136.0</v>
      </c>
      <c r="I41" s="24">
        <v>136.0</v>
      </c>
      <c r="J41" s="24">
        <v>158.0</v>
      </c>
      <c r="K41" s="34">
        <v>150.0</v>
      </c>
      <c r="L41" s="46">
        <v>213.0</v>
      </c>
      <c r="M41" s="26" t="s">
        <v>4</v>
      </c>
      <c r="N41" s="26" t="s">
        <v>4</v>
      </c>
      <c r="O41" s="47">
        <v>170.0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23" t="s">
        <v>18</v>
      </c>
      <c r="B42" s="18">
        <v>145.0</v>
      </c>
      <c r="C42" s="30">
        <v>143.0</v>
      </c>
      <c r="D42" s="30">
        <v>126.0</v>
      </c>
      <c r="E42" s="19">
        <v>163.0</v>
      </c>
      <c r="F42" s="30">
        <v>74.0</v>
      </c>
      <c r="G42" s="20">
        <v>126.0</v>
      </c>
      <c r="H42" s="24">
        <v>133.0</v>
      </c>
      <c r="I42" s="24">
        <v>133.0</v>
      </c>
      <c r="J42" s="24">
        <v>129.0</v>
      </c>
      <c r="K42" s="34">
        <v>149.0</v>
      </c>
      <c r="L42" s="46">
        <v>246.0</v>
      </c>
      <c r="M42" s="26" t="s">
        <v>4</v>
      </c>
      <c r="N42" s="26" t="s">
        <v>4</v>
      </c>
      <c r="O42" s="47">
        <v>106.0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32" t="s">
        <v>13</v>
      </c>
      <c r="B43" s="36">
        <f t="shared" ref="B43:F43" si="26">B44+B45</f>
        <v>312</v>
      </c>
      <c r="C43" s="37">
        <f t="shared" si="26"/>
        <v>336</v>
      </c>
      <c r="D43" s="37">
        <f t="shared" si="26"/>
        <v>338</v>
      </c>
      <c r="E43" s="37">
        <f t="shared" si="26"/>
        <v>350</v>
      </c>
      <c r="F43" s="37">
        <f t="shared" si="26"/>
        <v>163</v>
      </c>
      <c r="G43" s="20">
        <v>320.0</v>
      </c>
      <c r="H43" s="12">
        <v>333.0</v>
      </c>
      <c r="I43" s="12">
        <v>333.0</v>
      </c>
      <c r="J43" s="12">
        <v>333.0</v>
      </c>
      <c r="K43" s="38">
        <f t="shared" ref="K43:L43" si="27">K44+K45</f>
        <v>355</v>
      </c>
      <c r="L43" s="12">
        <f t="shared" si="27"/>
        <v>551</v>
      </c>
      <c r="M43" s="26" t="s">
        <v>4</v>
      </c>
      <c r="N43" s="26" t="s">
        <v>4</v>
      </c>
      <c r="O43" s="26">
        <v>218.0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23" t="s">
        <v>17</v>
      </c>
      <c r="B44" s="18">
        <v>179.0</v>
      </c>
      <c r="C44" s="30">
        <v>172.0</v>
      </c>
      <c r="D44" s="30">
        <v>195.0</v>
      </c>
      <c r="E44" s="19">
        <v>178.0</v>
      </c>
      <c r="F44" s="30">
        <v>92.0</v>
      </c>
      <c r="G44" s="20">
        <v>179.0</v>
      </c>
      <c r="H44" s="24">
        <v>172.0</v>
      </c>
      <c r="I44" s="24">
        <v>172.0</v>
      </c>
      <c r="J44" s="24">
        <v>164.0</v>
      </c>
      <c r="K44" s="34">
        <v>191.0</v>
      </c>
      <c r="L44" s="46">
        <v>272.0</v>
      </c>
      <c r="M44" s="26" t="s">
        <v>4</v>
      </c>
      <c r="N44" s="26" t="s">
        <v>4</v>
      </c>
      <c r="O44" s="47">
        <v>176.0</v>
      </c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23" t="s">
        <v>18</v>
      </c>
      <c r="B45" s="18">
        <v>133.0</v>
      </c>
      <c r="C45" s="30">
        <v>164.0</v>
      </c>
      <c r="D45" s="30">
        <v>143.0</v>
      </c>
      <c r="E45" s="19">
        <v>172.0</v>
      </c>
      <c r="F45" s="30">
        <v>71.0</v>
      </c>
      <c r="G45" s="20">
        <v>141.0</v>
      </c>
      <c r="H45" s="24">
        <v>161.0</v>
      </c>
      <c r="I45" s="24">
        <v>161.0</v>
      </c>
      <c r="J45" s="24">
        <v>169.0</v>
      </c>
      <c r="K45" s="34">
        <v>164.0</v>
      </c>
      <c r="L45" s="46">
        <v>279.0</v>
      </c>
      <c r="M45" s="26" t="s">
        <v>4</v>
      </c>
      <c r="N45" s="26" t="s">
        <v>4</v>
      </c>
      <c r="O45" s="47">
        <v>112.0</v>
      </c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17" t="s">
        <v>14</v>
      </c>
      <c r="B46" s="42">
        <f t="shared" ref="B46:F46" si="28">B47+B48</f>
        <v>451</v>
      </c>
      <c r="C46" s="37">
        <f t="shared" si="28"/>
        <v>440</v>
      </c>
      <c r="D46" s="37">
        <f t="shared" si="28"/>
        <v>443</v>
      </c>
      <c r="E46" s="37">
        <f t="shared" si="28"/>
        <v>463</v>
      </c>
      <c r="F46" s="37">
        <f t="shared" si="28"/>
        <v>453</v>
      </c>
      <c r="G46" s="20">
        <v>482.0</v>
      </c>
      <c r="H46" s="12">
        <v>420.0</v>
      </c>
      <c r="I46" s="12">
        <v>420.0</v>
      </c>
      <c r="J46" s="12">
        <f t="shared" ref="J46:J48" si="30">J49+J52</f>
        <v>720</v>
      </c>
      <c r="K46" s="38">
        <f t="shared" ref="K46:L46" si="29">K47+K48</f>
        <v>841</v>
      </c>
      <c r="L46" s="48">
        <f t="shared" si="29"/>
        <v>687</v>
      </c>
      <c r="M46" s="26" t="s">
        <v>4</v>
      </c>
      <c r="N46" s="26" t="s">
        <v>4</v>
      </c>
      <c r="O46" s="49">
        <f>O47+O48</f>
        <v>362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23" t="s">
        <v>19</v>
      </c>
      <c r="B47" s="18">
        <v>180.0</v>
      </c>
      <c r="C47" s="19">
        <v>203.0</v>
      </c>
      <c r="D47" s="19">
        <v>202.0</v>
      </c>
      <c r="E47" s="19">
        <f t="shared" ref="E47:E48" si="32">E50+E53</f>
        <v>203</v>
      </c>
      <c r="F47" s="19">
        <v>228.0</v>
      </c>
      <c r="G47" s="20">
        <v>209.0</v>
      </c>
      <c r="H47" s="24">
        <v>209.0</v>
      </c>
      <c r="I47" s="24">
        <v>209.0</v>
      </c>
      <c r="J47" s="24">
        <f t="shared" si="30"/>
        <v>491</v>
      </c>
      <c r="K47" s="34">
        <f t="shared" ref="K47:L47" si="31">K50+K53</f>
        <v>343</v>
      </c>
      <c r="L47" s="50">
        <f t="shared" si="31"/>
        <v>335</v>
      </c>
      <c r="M47" s="26" t="s">
        <v>4</v>
      </c>
      <c r="N47" s="26" t="s">
        <v>4</v>
      </c>
      <c r="O47" s="51">
        <f t="shared" ref="O47:O48" si="34">O50+O53</f>
        <v>141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23" t="s">
        <v>20</v>
      </c>
      <c r="B48" s="18">
        <v>271.0</v>
      </c>
      <c r="C48" s="19">
        <v>237.0</v>
      </c>
      <c r="D48" s="19">
        <v>241.0</v>
      </c>
      <c r="E48" s="19">
        <f t="shared" si="32"/>
        <v>260</v>
      </c>
      <c r="F48" s="19">
        <v>225.0</v>
      </c>
      <c r="G48" s="20">
        <v>273.0</v>
      </c>
      <c r="H48" s="24">
        <v>211.0</v>
      </c>
      <c r="I48" s="24">
        <v>211.0</v>
      </c>
      <c r="J48" s="24">
        <f t="shared" si="30"/>
        <v>229</v>
      </c>
      <c r="K48" s="34">
        <f t="shared" ref="K48:L48" si="33">K51+K54</f>
        <v>498</v>
      </c>
      <c r="L48" s="50">
        <f t="shared" si="33"/>
        <v>352</v>
      </c>
      <c r="M48" s="26" t="s">
        <v>4</v>
      </c>
      <c r="N48" s="26" t="s">
        <v>4</v>
      </c>
      <c r="O48" s="51">
        <f t="shared" si="34"/>
        <v>221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32" t="s">
        <v>12</v>
      </c>
      <c r="B49" s="36">
        <f t="shared" ref="B49:F49" si="35">B50+B51</f>
        <v>247</v>
      </c>
      <c r="C49" s="37">
        <f t="shared" si="35"/>
        <v>243</v>
      </c>
      <c r="D49" s="37">
        <f t="shared" si="35"/>
        <v>237</v>
      </c>
      <c r="E49" s="37">
        <f t="shared" si="35"/>
        <v>241</v>
      </c>
      <c r="F49" s="37">
        <f t="shared" si="35"/>
        <v>223</v>
      </c>
      <c r="G49" s="20">
        <v>223.0</v>
      </c>
      <c r="H49" s="12">
        <v>199.0</v>
      </c>
      <c r="I49" s="12">
        <v>199.0</v>
      </c>
      <c r="J49" s="12">
        <v>322.0</v>
      </c>
      <c r="K49" s="38">
        <f t="shared" ref="K49:L49" si="36">K50+K51</f>
        <v>383</v>
      </c>
      <c r="L49" s="39">
        <f t="shared" si="36"/>
        <v>312</v>
      </c>
      <c r="M49" s="26" t="s">
        <v>4</v>
      </c>
      <c r="N49" s="26" t="s">
        <v>4</v>
      </c>
      <c r="O49" s="22">
        <f>O50+O51</f>
        <v>167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23" t="s">
        <v>19</v>
      </c>
      <c r="B50" s="18">
        <v>91.0</v>
      </c>
      <c r="C50" s="30">
        <v>116.0</v>
      </c>
      <c r="D50" s="30">
        <v>100.0</v>
      </c>
      <c r="E50" s="19">
        <v>110.0</v>
      </c>
      <c r="F50" s="30">
        <v>108.0</v>
      </c>
      <c r="G50" s="20">
        <v>98.0</v>
      </c>
      <c r="H50" s="24">
        <v>91.0</v>
      </c>
      <c r="I50" s="24">
        <v>91.0</v>
      </c>
      <c r="J50" s="24">
        <v>218.0</v>
      </c>
      <c r="K50" s="34">
        <v>149.0</v>
      </c>
      <c r="L50" s="50">
        <v>160.0</v>
      </c>
      <c r="M50" s="26" t="s">
        <v>4</v>
      </c>
      <c r="N50" s="26" t="s">
        <v>4</v>
      </c>
      <c r="O50" s="47">
        <v>73.0</v>
      </c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23" t="s">
        <v>20</v>
      </c>
      <c r="B51" s="18">
        <v>156.0</v>
      </c>
      <c r="C51" s="30">
        <v>127.0</v>
      </c>
      <c r="D51" s="30">
        <v>137.0</v>
      </c>
      <c r="E51" s="19">
        <v>131.0</v>
      </c>
      <c r="F51" s="30">
        <v>115.0</v>
      </c>
      <c r="G51" s="20">
        <v>125.0</v>
      </c>
      <c r="H51" s="24">
        <v>108.0</v>
      </c>
      <c r="I51" s="24">
        <v>108.0</v>
      </c>
      <c r="J51" s="24">
        <v>104.0</v>
      </c>
      <c r="K51" s="34">
        <v>234.0</v>
      </c>
      <c r="L51" s="50">
        <v>152.0</v>
      </c>
      <c r="M51" s="26" t="s">
        <v>4</v>
      </c>
      <c r="N51" s="26" t="s">
        <v>4</v>
      </c>
      <c r="O51" s="47">
        <v>94.0</v>
      </c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32" t="s">
        <v>13</v>
      </c>
      <c r="B52" s="36">
        <f t="shared" ref="B52:F52" si="37">B53+B54</f>
        <v>204</v>
      </c>
      <c r="C52" s="37">
        <f t="shared" si="37"/>
        <v>197</v>
      </c>
      <c r="D52" s="37">
        <f t="shared" si="37"/>
        <v>206</v>
      </c>
      <c r="E52" s="37">
        <f t="shared" si="37"/>
        <v>222</v>
      </c>
      <c r="F52" s="37">
        <f t="shared" si="37"/>
        <v>230</v>
      </c>
      <c r="G52" s="20">
        <v>259.0</v>
      </c>
      <c r="H52" s="12">
        <v>221.0</v>
      </c>
      <c r="I52" s="12">
        <v>221.0</v>
      </c>
      <c r="J52" s="12">
        <v>398.0</v>
      </c>
      <c r="K52" s="38">
        <f t="shared" ref="K52:L52" si="38">K53+K54</f>
        <v>458</v>
      </c>
      <c r="L52" s="39">
        <f t="shared" si="38"/>
        <v>375</v>
      </c>
      <c r="M52" s="26" t="s">
        <v>4</v>
      </c>
      <c r="N52" s="26" t="s">
        <v>4</v>
      </c>
      <c r="O52" s="22">
        <f>O53+O54</f>
        <v>195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23" t="s">
        <v>19</v>
      </c>
      <c r="B53" s="18">
        <v>89.0</v>
      </c>
      <c r="C53" s="30">
        <v>87.0</v>
      </c>
      <c r="D53" s="30">
        <v>102.0</v>
      </c>
      <c r="E53" s="19">
        <v>93.0</v>
      </c>
      <c r="F53" s="30">
        <v>120.0</v>
      </c>
      <c r="G53" s="20">
        <v>111.0</v>
      </c>
      <c r="H53" s="24">
        <v>118.0</v>
      </c>
      <c r="I53" s="24">
        <v>118.0</v>
      </c>
      <c r="J53" s="24">
        <v>273.0</v>
      </c>
      <c r="K53" s="34">
        <v>194.0</v>
      </c>
      <c r="L53" s="50">
        <v>175.0</v>
      </c>
      <c r="M53" s="26" t="s">
        <v>4</v>
      </c>
      <c r="N53" s="26" t="s">
        <v>4</v>
      </c>
      <c r="O53" s="47">
        <v>68.0</v>
      </c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28" t="s">
        <v>20</v>
      </c>
      <c r="B54" s="52">
        <v>115.0</v>
      </c>
      <c r="C54" s="30">
        <v>110.0</v>
      </c>
      <c r="D54" s="30">
        <v>104.0</v>
      </c>
      <c r="E54" s="19">
        <v>129.0</v>
      </c>
      <c r="F54" s="30">
        <v>110.0</v>
      </c>
      <c r="G54" s="20">
        <v>148.0</v>
      </c>
      <c r="H54" s="24">
        <v>103.0</v>
      </c>
      <c r="I54" s="24">
        <v>103.0</v>
      </c>
      <c r="J54" s="24">
        <v>125.0</v>
      </c>
      <c r="K54" s="34">
        <v>264.0</v>
      </c>
      <c r="L54" s="50">
        <v>200.0</v>
      </c>
      <c r="M54" s="26" t="s">
        <v>4</v>
      </c>
      <c r="N54" s="26" t="s">
        <v>4</v>
      </c>
      <c r="O54" s="47">
        <v>127.0</v>
      </c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7" t="s">
        <v>21</v>
      </c>
      <c r="B55" s="7"/>
      <c r="C55" s="7"/>
      <c r="D55" s="7"/>
      <c r="E55" s="3"/>
      <c r="F55" s="53"/>
      <c r="G55" s="4"/>
      <c r="H55" s="4"/>
      <c r="I55" s="5"/>
      <c r="J55" s="5"/>
      <c r="K55" s="5"/>
      <c r="L55" s="5"/>
      <c r="M55" s="5"/>
      <c r="N55" s="5"/>
      <c r="O55" s="6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6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6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6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6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6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6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6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6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6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6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6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6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6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6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6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6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6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6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6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6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6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6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6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6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6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6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6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6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6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6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6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6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6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6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6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6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6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6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6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6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6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6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6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6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6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6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6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6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6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6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6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6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6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6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6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6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6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6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6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6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6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6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6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6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6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6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6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6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6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6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6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6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6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6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6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6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6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6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6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6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6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6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6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6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6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6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6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6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6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6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6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6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6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6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6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6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6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6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6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6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6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6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6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6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6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6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6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6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6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6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6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6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6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6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6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6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6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6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6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6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6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6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6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6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6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6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6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6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6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6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6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6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6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6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6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6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6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6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6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6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6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6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6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6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6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6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6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6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6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6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6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6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6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6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6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6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6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6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6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6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6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6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6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6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6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6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6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6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6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6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6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6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6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6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6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6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6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6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6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6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6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6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6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6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6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6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6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6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6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6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6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6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6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6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6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6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6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6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6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6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6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6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6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6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6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6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6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6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6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6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6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6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6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6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6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6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6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6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6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6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6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6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6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6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6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6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6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6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6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6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6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6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6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6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6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6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6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6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6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6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6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6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6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6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6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6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6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6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6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6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6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6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6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6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6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6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6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6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6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6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6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6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6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6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6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6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6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6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6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6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6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6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6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6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6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6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6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6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6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6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6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6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6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6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6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6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6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6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6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6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6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6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6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6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6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6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6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6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6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6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6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6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6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6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6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6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6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6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6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6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6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6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6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6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6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6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6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6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6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6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6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6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6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6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6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6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6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6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6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6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6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6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6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6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6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6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6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6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6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6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6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6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6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6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6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6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6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6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6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6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6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6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6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6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6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6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6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6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6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6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6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6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6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6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6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6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6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6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6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6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6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6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6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6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6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6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6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6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6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6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6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6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6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6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6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6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6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6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6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6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6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6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6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6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6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6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6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6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6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6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6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6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6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6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6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6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6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6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6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6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6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6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6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6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6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6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6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6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6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6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6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6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6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6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6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6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6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6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6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6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6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6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6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6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6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6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6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6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6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6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6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6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6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6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6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6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6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6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6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6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6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6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6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6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6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6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6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6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6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6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6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6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6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6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6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6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6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6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6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6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6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6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6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6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6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6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6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6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6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6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6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6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6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6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6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6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6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6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6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6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6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6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6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6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6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6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6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6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6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6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6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6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6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6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6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6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6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6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6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6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6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6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6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6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6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6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6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6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6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6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6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6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6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6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6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6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6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6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6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6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6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6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6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6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6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6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6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6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6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6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6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6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6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6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6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6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6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6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6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6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6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6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6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6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6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6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6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6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6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6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6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6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6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6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6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6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6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6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6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6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6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6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6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6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6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6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6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6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6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6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6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6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6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6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6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6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6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6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6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6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6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6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6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6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6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6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6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6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6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6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6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6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6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6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6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6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6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6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6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6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6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6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6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6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6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6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6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6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6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6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6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6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6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6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6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6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6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6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6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6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6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6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6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6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6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6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6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6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6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6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6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6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6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6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6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6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6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6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6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6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6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6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6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6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6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6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6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6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6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6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6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6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6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6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6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6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6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6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6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6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6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6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6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6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6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6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6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6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6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6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6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6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6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6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6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6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6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6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6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6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6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6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6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6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6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6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6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6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6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6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6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6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6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6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6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6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6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6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6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6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6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6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6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6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6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6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6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6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6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6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6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6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6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6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6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6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6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6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6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6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6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6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6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6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6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6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6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6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6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6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6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6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6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6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6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6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6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6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6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6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6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6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6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6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6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6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6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6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6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6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6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6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6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6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6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6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6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6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6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6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6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6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6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6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6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6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6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6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6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6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6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6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6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6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6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6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6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6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6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6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6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6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6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6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6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6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6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6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6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6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6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6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6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6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6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6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6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6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6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6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6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6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6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6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6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6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6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6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6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6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6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6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6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6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6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6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6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6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6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6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6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6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6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6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6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6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6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6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6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6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6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6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6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6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6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6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6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6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6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6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6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6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6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6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6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6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6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6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6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6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6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6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6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6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6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6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6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6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6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6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6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6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6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6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6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6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6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6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6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6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6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6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6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6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6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6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6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6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6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6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6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6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6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6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6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6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6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6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6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6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6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6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6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6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6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6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6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6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6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6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6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6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6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6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6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6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6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6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6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6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6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6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6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6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6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6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6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6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6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6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6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6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6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6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6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6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6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6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6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6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6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6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2015-03-30T19:07:28Z</dcterms:created>
  <dc:creator>User</dc:creator>
</cp:coreProperties>
</file>